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yszer\Desktop\MSSF16\źródłowe\"/>
    </mc:Choice>
  </mc:AlternateContent>
  <xr:revisionPtr revIDLastSave="0" documentId="12_ncr:500000_{7AA66FD5-946D-4546-98EF-A405A701984D}" xr6:coauthVersionLast="31" xr6:coauthVersionMax="31" xr10:uidLastSave="{00000000-0000-0000-0000-000000000000}"/>
  <bookViews>
    <workbookView xWindow="0" yWindow="0" windowWidth="25410" windowHeight="7815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L5" i="1"/>
  <c r="N5" i="1" s="1"/>
  <c r="L6" i="1" s="1"/>
  <c r="N6" i="1" s="1"/>
  <c r="L7" i="1" s="1"/>
  <c r="N7" i="1" s="1"/>
  <c r="L8" i="1" s="1"/>
  <c r="N8" i="1" s="1"/>
  <c r="L9" i="1" s="1"/>
  <c r="N9" i="1" s="1"/>
  <c r="L10" i="1" s="1"/>
  <c r="N10" i="1" s="1"/>
  <c r="L11" i="1" s="1"/>
  <c r="N11" i="1" s="1"/>
  <c r="L12" i="1" s="1"/>
  <c r="N12" i="1" s="1"/>
  <c r="L13" i="1" s="1"/>
  <c r="N13" i="1" s="1"/>
  <c r="L14" i="1" s="1"/>
  <c r="N14" i="1" s="1"/>
  <c r="L15" i="1" s="1"/>
  <c r="N15" i="1" s="1"/>
  <c r="L16" i="1" s="1"/>
  <c r="N16" i="1" s="1"/>
  <c r="L17" i="1" s="1"/>
  <c r="N17" i="1" s="1"/>
  <c r="L18" i="1" s="1"/>
  <c r="N18" i="1" s="1"/>
  <c r="L19" i="1" s="1"/>
  <c r="N19" i="1" s="1"/>
  <c r="L20" i="1" s="1"/>
  <c r="N20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4" i="1"/>
  <c r="N4" i="1"/>
  <c r="L4" i="1"/>
  <c r="N3" i="1"/>
  <c r="M3" i="1"/>
  <c r="L3" i="1"/>
  <c r="G5" i="1"/>
  <c r="H5" i="1" s="1"/>
  <c r="J5" i="1" s="1"/>
  <c r="G6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H4" i="1"/>
  <c r="J4" i="1" s="1"/>
  <c r="I4" i="1"/>
  <c r="G4" i="1"/>
  <c r="J3" i="1"/>
  <c r="I3" i="1"/>
  <c r="H3" i="1"/>
  <c r="G3" i="1"/>
  <c r="E21" i="1"/>
  <c r="C21" i="1"/>
  <c r="D4" i="1"/>
  <c r="E4" i="1" s="1"/>
  <c r="D5" i="1"/>
  <c r="E5" i="1"/>
  <c r="D6" i="1"/>
  <c r="E6" i="1" s="1"/>
  <c r="D7" i="1"/>
  <c r="E7" i="1"/>
  <c r="D8" i="1"/>
  <c r="E8" i="1" s="1"/>
  <c r="D9" i="1"/>
  <c r="E9" i="1"/>
  <c r="D10" i="1"/>
  <c r="E10" i="1" s="1"/>
  <c r="D11" i="1"/>
  <c r="E11" i="1"/>
  <c r="D12" i="1"/>
  <c r="E12" i="1" s="1"/>
  <c r="D13" i="1"/>
  <c r="E13" i="1"/>
  <c r="D14" i="1"/>
  <c r="E14" i="1" s="1"/>
  <c r="D15" i="1"/>
  <c r="E15" i="1"/>
  <c r="D16" i="1"/>
  <c r="E16" i="1" s="1"/>
  <c r="D17" i="1"/>
  <c r="E17" i="1"/>
  <c r="D18" i="1"/>
  <c r="E18" i="1" s="1"/>
  <c r="D19" i="1"/>
  <c r="E19" i="1"/>
  <c r="D20" i="1"/>
  <c r="E20" i="1" s="1"/>
  <c r="D3" i="1"/>
  <c r="E3" i="1" s="1"/>
  <c r="H6" i="1" l="1"/>
  <c r="J6" i="1" s="1"/>
  <c r="G7" i="1" s="1"/>
  <c r="H7" i="1" l="1"/>
  <c r="J7" i="1" s="1"/>
  <c r="G8" i="1" s="1"/>
  <c r="H8" i="1" l="1"/>
  <c r="J8" i="1" s="1"/>
  <c r="G9" i="1" s="1"/>
  <c r="H9" i="1" l="1"/>
  <c r="J9" i="1"/>
  <c r="G10" i="1" s="1"/>
  <c r="H10" i="1" l="1"/>
  <c r="J10" i="1" s="1"/>
  <c r="G11" i="1" s="1"/>
  <c r="H11" i="1" l="1"/>
  <c r="J11" i="1"/>
  <c r="G12" i="1" s="1"/>
  <c r="H12" i="1" l="1"/>
  <c r="J12" i="1"/>
  <c r="G13" i="1" s="1"/>
  <c r="H13" i="1" l="1"/>
  <c r="J13" i="1" s="1"/>
  <c r="G14" i="1" s="1"/>
  <c r="H14" i="1" l="1"/>
  <c r="J14" i="1"/>
  <c r="G15" i="1" s="1"/>
  <c r="H15" i="1" l="1"/>
  <c r="J15" i="1"/>
  <c r="G16" i="1" s="1"/>
  <c r="H16" i="1" l="1"/>
  <c r="J16" i="1" s="1"/>
  <c r="G17" i="1" s="1"/>
  <c r="H17" i="1" l="1"/>
  <c r="J17" i="1"/>
  <c r="G18" i="1" s="1"/>
  <c r="H18" i="1" l="1"/>
  <c r="J18" i="1"/>
  <c r="G19" i="1" s="1"/>
  <c r="H19" i="1" l="1"/>
  <c r="J19" i="1" s="1"/>
  <c r="G20" i="1" s="1"/>
  <c r="H20" i="1" l="1"/>
  <c r="J20" i="1"/>
</calcChain>
</file>

<file path=xl/sharedStrings.xml><?xml version="1.0" encoding="utf-8"?>
<sst xmlns="http://schemas.openxmlformats.org/spreadsheetml/2006/main" count="16" uniqueCount="14">
  <si>
    <t>rok</t>
  </si>
  <si>
    <t>opłaty</t>
  </si>
  <si>
    <t>wsp. dyskonta 4,5%</t>
  </si>
  <si>
    <t>wartość bieżąca</t>
  </si>
  <si>
    <t>Koszty</t>
  </si>
  <si>
    <t>Opłaty</t>
  </si>
  <si>
    <t>Saldo końcowe</t>
  </si>
  <si>
    <t>Saldo początkowe</t>
  </si>
  <si>
    <t>Amortyzacja</t>
  </si>
  <si>
    <t>Zobowiązanie z tytułu leasingu</t>
  </si>
  <si>
    <t>Aktywa z tytułu prawa użytkowania</t>
  </si>
  <si>
    <t>dodatkowe finansowanie</t>
  </si>
  <si>
    <t>zobowiązanie z tytułu leasingu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</si>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</sst>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0" fontId="2" fillId="0" borderId="0" xfId="0" applyNumberFormat="1" applyFont="1" applyAlignment="1">
      <alignment horizontal="center"/>
    </xf>
    <xf numFmtId="164" fontId="2" fillId="0" borderId="0" xfId="1" applyNumberFormat="1" applyFo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/>
  </sheetViews>
  <sheetFormatPr defaultColWidth="8.85546875" defaultRowHeight="12" x14ac:dyDescent="0.2"/>
  <cols>
    <col min="1" max="1" width="8.85546875" style="1"/>
    <col min="2" max="2" width="3" style="1" bestFit="1" customWidth="1"/>
    <col min="3" max="3" width="10.5703125" style="1" bestFit="1" customWidth="1"/>
    <col min="4" max="4" width="15.140625" style="9" customWidth="1"/>
    <col min="5" max="5" width="11.85546875" style="1" bestFit="1" customWidth="1"/>
    <col min="6" max="6" width="8.85546875" style="1"/>
    <col min="7" max="8" width="10.5703125" style="1" bestFit="1" customWidth="1"/>
    <col min="9" max="9" width="9.28515625" style="1" bestFit="1" customWidth="1"/>
    <col min="10" max="10" width="10.5703125" style="1" bestFit="1" customWidth="1"/>
    <col min="11" max="11" width="8.85546875" style="1"/>
    <col min="12" max="12" width="10.5703125" style="1" bestFit="1" customWidth="1"/>
    <col min="13" max="13" width="10.28515625" style="1" customWidth="1"/>
    <col min="14" max="14" width="10.5703125" style="1" bestFit="1" customWidth="1"/>
    <col min="15" max="16384" width="8.85546875" style="1"/>
  </cols>
  <sheetData>
    <row r="1" spans="1:14" x14ac:dyDescent="0.2">
      <c r="A1" s="1" t="s">
        <v>13</v>
      </c>
      <c r="D1" s="2">
        <v>4.4999999999999998E-2</v>
      </c>
      <c r="G1" s="14" t="s">
        <v>9</v>
      </c>
      <c r="H1" s="14"/>
      <c r="I1" s="14"/>
      <c r="J1" s="14"/>
      <c r="K1" s="6"/>
      <c r="L1" s="14" t="s">
        <v>10</v>
      </c>
      <c r="M1" s="14"/>
      <c r="N1" s="14"/>
    </row>
    <row r="2" spans="1:14" s="6" customFormat="1" ht="24" x14ac:dyDescent="0.2">
      <c r="B2" s="10" t="s">
        <v>0</v>
      </c>
      <c r="C2" s="10" t="s">
        <v>1</v>
      </c>
      <c r="D2" s="10" t="s">
        <v>2</v>
      </c>
      <c r="E2" s="10" t="s">
        <v>3</v>
      </c>
      <c r="G2" s="12" t="s">
        <v>7</v>
      </c>
      <c r="H2" s="12" t="s">
        <v>4</v>
      </c>
      <c r="I2" s="12" t="s">
        <v>5</v>
      </c>
      <c r="J2" s="12" t="s">
        <v>6</v>
      </c>
      <c r="L2" s="12" t="s">
        <v>7</v>
      </c>
      <c r="M2" s="12" t="s">
        <v>8</v>
      </c>
      <c r="N2" s="12" t="s">
        <v>6</v>
      </c>
    </row>
    <row r="3" spans="1:14" x14ac:dyDescent="0.2">
      <c r="B3" s="1">
        <v>1</v>
      </c>
      <c r="C3" s="3">
        <v>120000</v>
      </c>
      <c r="D3" s="4">
        <f>1/(1+$D$1)^B3</f>
        <v>0.95693779904306231</v>
      </c>
      <c r="E3" s="5">
        <f>C3*D3</f>
        <v>114832.53588516748</v>
      </c>
      <c r="G3" s="5">
        <f>E21</f>
        <v>1459199.0164078481</v>
      </c>
      <c r="H3" s="11">
        <f>G3*$D$1</f>
        <v>65663.955738353165</v>
      </c>
      <c r="I3" s="5">
        <f>-C3</f>
        <v>-120000</v>
      </c>
      <c r="J3" s="5">
        <f>SUM(G3:I3)</f>
        <v>1404862.9721462012</v>
      </c>
      <c r="L3" s="5">
        <f>E21</f>
        <v>1459199.0164078481</v>
      </c>
      <c r="M3" s="5">
        <f>$L$3/18</f>
        <v>81066.612022658228</v>
      </c>
      <c r="N3" s="5">
        <f>L3-M3</f>
        <v>1378132.40438519</v>
      </c>
    </row>
    <row r="4" spans="1:14" x14ac:dyDescent="0.2">
      <c r="B4" s="1">
        <v>2</v>
      </c>
      <c r="C4" s="3">
        <v>120000</v>
      </c>
      <c r="D4" s="4">
        <f t="shared" ref="D4:D20" si="0">1/(1+$D$1)^B4</f>
        <v>0.91572995123738021</v>
      </c>
      <c r="E4" s="5">
        <f t="shared" ref="E4:E20" si="1">C4*D4</f>
        <v>109887.59414848563</v>
      </c>
      <c r="G4" s="5">
        <f>J3</f>
        <v>1404862.9721462012</v>
      </c>
      <c r="H4" s="11">
        <f>G4*$D$1</f>
        <v>63218.833746579054</v>
      </c>
      <c r="I4" s="5">
        <f>-C4</f>
        <v>-120000</v>
      </c>
      <c r="J4" s="5">
        <f>SUM(G4:I4)</f>
        <v>1348081.8058927802</v>
      </c>
      <c r="L4" s="5">
        <f>N3</f>
        <v>1378132.40438519</v>
      </c>
      <c r="M4" s="5">
        <f>$L$3/18</f>
        <v>81066.612022658228</v>
      </c>
      <c r="N4" s="5">
        <f>L4-M4</f>
        <v>1297065.7923625316</v>
      </c>
    </row>
    <row r="5" spans="1:14" x14ac:dyDescent="0.2">
      <c r="B5" s="1">
        <v>3</v>
      </c>
      <c r="C5" s="3">
        <v>120000</v>
      </c>
      <c r="D5" s="4">
        <f t="shared" si="0"/>
        <v>0.87629660405490928</v>
      </c>
      <c r="E5" s="5">
        <f t="shared" si="1"/>
        <v>105155.59248658911</v>
      </c>
      <c r="G5" s="5">
        <f t="shared" ref="G5:G20" si="2">J4</f>
        <v>1348081.8058927802</v>
      </c>
      <c r="H5" s="11">
        <f t="shared" ref="H5:H20" si="3">G5*$D$1</f>
        <v>60663.68126517511</v>
      </c>
      <c r="I5" s="5">
        <f t="shared" ref="I5:I20" si="4">-C5</f>
        <v>-120000</v>
      </c>
      <c r="J5" s="5">
        <f t="shared" ref="J5:J20" si="5">SUM(G5:I5)</f>
        <v>1288745.4871579553</v>
      </c>
      <c r="L5" s="5">
        <f t="shared" ref="L5:L20" si="6">N4</f>
        <v>1297065.7923625316</v>
      </c>
      <c r="M5" s="5">
        <f t="shared" ref="M5:M20" si="7">$L$3/18</f>
        <v>81066.612022658228</v>
      </c>
      <c r="N5" s="5">
        <f t="shared" ref="N5:N20" si="8">L5-M5</f>
        <v>1215999.1803398733</v>
      </c>
    </row>
    <row r="6" spans="1:14" x14ac:dyDescent="0.2">
      <c r="B6" s="1">
        <v>4</v>
      </c>
      <c r="C6" s="3">
        <v>120000</v>
      </c>
      <c r="D6" s="4">
        <f t="shared" si="0"/>
        <v>0.83856134359321488</v>
      </c>
      <c r="E6" s="5">
        <f t="shared" si="1"/>
        <v>100627.36123118579</v>
      </c>
      <c r="G6" s="5">
        <f t="shared" si="2"/>
        <v>1288745.4871579553</v>
      </c>
      <c r="H6" s="11">
        <f t="shared" si="3"/>
        <v>57993.546922107984</v>
      </c>
      <c r="I6" s="5">
        <f t="shared" si="4"/>
        <v>-120000</v>
      </c>
      <c r="J6" s="5">
        <f t="shared" si="5"/>
        <v>1226739.0340800632</v>
      </c>
      <c r="L6" s="5">
        <f t="shared" si="6"/>
        <v>1215999.1803398733</v>
      </c>
      <c r="M6" s="5">
        <f t="shared" si="7"/>
        <v>81066.612022658228</v>
      </c>
      <c r="N6" s="5">
        <f t="shared" si="8"/>
        <v>1134932.568317215</v>
      </c>
    </row>
    <row r="7" spans="1:14" x14ac:dyDescent="0.2">
      <c r="B7" s="1">
        <v>5</v>
      </c>
      <c r="C7" s="3">
        <v>120000</v>
      </c>
      <c r="D7" s="4">
        <f t="shared" si="0"/>
        <v>0.80245104650068411</v>
      </c>
      <c r="E7" s="5">
        <f t="shared" si="1"/>
        <v>96294.125580082095</v>
      </c>
      <c r="G7" s="5">
        <f t="shared" si="2"/>
        <v>1226739.0340800632</v>
      </c>
      <c r="H7" s="11">
        <f t="shared" si="3"/>
        <v>55203.256533602842</v>
      </c>
      <c r="I7" s="5">
        <f t="shared" si="4"/>
        <v>-120000</v>
      </c>
      <c r="J7" s="5">
        <f t="shared" si="5"/>
        <v>1161942.2906136662</v>
      </c>
      <c r="L7" s="5">
        <f t="shared" si="6"/>
        <v>1134932.568317215</v>
      </c>
      <c r="M7" s="5">
        <f t="shared" si="7"/>
        <v>81066.612022658228</v>
      </c>
      <c r="N7" s="5">
        <f t="shared" si="8"/>
        <v>1053865.9562945566</v>
      </c>
    </row>
    <row r="8" spans="1:14" x14ac:dyDescent="0.2">
      <c r="B8" s="1">
        <v>6</v>
      </c>
      <c r="C8" s="3">
        <v>120000</v>
      </c>
      <c r="D8" s="4">
        <f t="shared" si="0"/>
        <v>0.76789573827816682</v>
      </c>
      <c r="E8" s="5">
        <f t="shared" si="1"/>
        <v>92147.488593380025</v>
      </c>
      <c r="G8" s="5">
        <f t="shared" si="2"/>
        <v>1161942.2906136662</v>
      </c>
      <c r="H8" s="11">
        <f t="shared" si="3"/>
        <v>52287.403077614974</v>
      </c>
      <c r="I8" s="5">
        <f t="shared" si="4"/>
        <v>-120000</v>
      </c>
      <c r="J8" s="5">
        <f t="shared" si="5"/>
        <v>1094229.6936912811</v>
      </c>
      <c r="L8" s="5">
        <f t="shared" si="6"/>
        <v>1053865.9562945566</v>
      </c>
      <c r="M8" s="5">
        <f t="shared" si="7"/>
        <v>81066.612022658228</v>
      </c>
      <c r="N8" s="5">
        <f t="shared" si="8"/>
        <v>972799.34427189839</v>
      </c>
    </row>
    <row r="9" spans="1:14" x14ac:dyDescent="0.2">
      <c r="B9" s="1">
        <v>7</v>
      </c>
      <c r="C9" s="3">
        <v>120000</v>
      </c>
      <c r="D9" s="4">
        <f t="shared" si="0"/>
        <v>0.73482845768245619</v>
      </c>
      <c r="E9" s="5">
        <f t="shared" si="1"/>
        <v>88179.414921894742</v>
      </c>
      <c r="G9" s="5">
        <f t="shared" si="2"/>
        <v>1094229.6936912811</v>
      </c>
      <c r="H9" s="11">
        <f t="shared" si="3"/>
        <v>49240.336216107651</v>
      </c>
      <c r="I9" s="5">
        <f t="shared" si="4"/>
        <v>-120000</v>
      </c>
      <c r="J9" s="5">
        <f t="shared" si="5"/>
        <v>1023470.0299073888</v>
      </c>
      <c r="L9" s="5">
        <f t="shared" si="6"/>
        <v>972799.34427189839</v>
      </c>
      <c r="M9" s="5">
        <f t="shared" si="7"/>
        <v>81066.612022658228</v>
      </c>
      <c r="N9" s="5">
        <f t="shared" si="8"/>
        <v>891732.73224924016</v>
      </c>
    </row>
    <row r="10" spans="1:14" x14ac:dyDescent="0.2">
      <c r="B10" s="1">
        <v>8</v>
      </c>
      <c r="C10" s="3">
        <v>120000</v>
      </c>
      <c r="D10" s="4">
        <f t="shared" si="0"/>
        <v>0.70318512696885782</v>
      </c>
      <c r="E10" s="5">
        <f t="shared" si="1"/>
        <v>84382.215236262942</v>
      </c>
      <c r="G10" s="5">
        <f t="shared" si="2"/>
        <v>1023470.0299073888</v>
      </c>
      <c r="H10" s="11">
        <f t="shared" si="3"/>
        <v>46056.151345832499</v>
      </c>
      <c r="I10" s="5">
        <f t="shared" si="4"/>
        <v>-120000</v>
      </c>
      <c r="J10" s="5">
        <f t="shared" si="5"/>
        <v>949526.18125322135</v>
      </c>
      <c r="L10" s="5">
        <f t="shared" si="6"/>
        <v>891732.73224924016</v>
      </c>
      <c r="M10" s="5">
        <f t="shared" si="7"/>
        <v>81066.612022658228</v>
      </c>
      <c r="N10" s="5">
        <f t="shared" si="8"/>
        <v>810666.12022658193</v>
      </c>
    </row>
    <row r="11" spans="1:14" x14ac:dyDescent="0.2">
      <c r="B11" s="1">
        <v>9</v>
      </c>
      <c r="C11" s="3">
        <v>120000</v>
      </c>
      <c r="D11" s="4">
        <f t="shared" si="0"/>
        <v>0.67290442772139514</v>
      </c>
      <c r="E11" s="5">
        <f t="shared" si="1"/>
        <v>80748.531326567419</v>
      </c>
      <c r="G11" s="5">
        <f t="shared" si="2"/>
        <v>949526.18125322135</v>
      </c>
      <c r="H11" s="11">
        <f t="shared" si="3"/>
        <v>42728.678156394963</v>
      </c>
      <c r="I11" s="5">
        <f t="shared" si="4"/>
        <v>-120000</v>
      </c>
      <c r="J11" s="5">
        <f t="shared" si="5"/>
        <v>872254.85940961633</v>
      </c>
      <c r="L11" s="5">
        <f t="shared" si="6"/>
        <v>810666.12022658193</v>
      </c>
      <c r="M11" s="5">
        <f t="shared" si="7"/>
        <v>81066.612022658228</v>
      </c>
      <c r="N11" s="5">
        <f t="shared" si="8"/>
        <v>729599.5082039237</v>
      </c>
    </row>
    <row r="12" spans="1:14" x14ac:dyDescent="0.2">
      <c r="B12" s="1">
        <v>10</v>
      </c>
      <c r="C12" s="3">
        <v>120000</v>
      </c>
      <c r="D12" s="4">
        <f t="shared" si="0"/>
        <v>0.64392768203004325</v>
      </c>
      <c r="E12" s="5">
        <f t="shared" si="1"/>
        <v>77271.321843605183</v>
      </c>
      <c r="G12" s="5">
        <f t="shared" si="2"/>
        <v>872254.85940961633</v>
      </c>
      <c r="H12" s="11">
        <f t="shared" si="3"/>
        <v>39251.468673432733</v>
      </c>
      <c r="I12" s="5">
        <f t="shared" si="4"/>
        <v>-120000</v>
      </c>
      <c r="J12" s="5">
        <f t="shared" si="5"/>
        <v>791506.32808304904</v>
      </c>
      <c r="L12" s="5">
        <f t="shared" si="6"/>
        <v>729599.5082039237</v>
      </c>
      <c r="M12" s="5">
        <f t="shared" si="7"/>
        <v>81066.612022658228</v>
      </c>
      <c r="N12" s="5">
        <f t="shared" si="8"/>
        <v>648532.89618126547</v>
      </c>
    </row>
    <row r="13" spans="1:14" x14ac:dyDescent="0.2">
      <c r="B13" s="1">
        <v>11</v>
      </c>
      <c r="C13" s="3">
        <v>120000</v>
      </c>
      <c r="D13" s="4">
        <f t="shared" si="0"/>
        <v>0.61619873878473042</v>
      </c>
      <c r="E13" s="5">
        <f t="shared" si="1"/>
        <v>73943.848654167654</v>
      </c>
      <c r="G13" s="5">
        <f t="shared" si="2"/>
        <v>791506.32808304904</v>
      </c>
      <c r="H13" s="11">
        <f t="shared" si="3"/>
        <v>35617.784763737203</v>
      </c>
      <c r="I13" s="5">
        <f t="shared" si="4"/>
        <v>-120000</v>
      </c>
      <c r="J13" s="5">
        <f t="shared" si="5"/>
        <v>707124.11284678627</v>
      </c>
      <c r="L13" s="5">
        <f t="shared" si="6"/>
        <v>648532.89618126547</v>
      </c>
      <c r="M13" s="5">
        <f t="shared" si="7"/>
        <v>81066.612022658228</v>
      </c>
      <c r="N13" s="5">
        <f t="shared" si="8"/>
        <v>567466.28415860725</v>
      </c>
    </row>
    <row r="14" spans="1:14" x14ac:dyDescent="0.2">
      <c r="B14" s="1">
        <v>12</v>
      </c>
      <c r="C14" s="3">
        <v>120000</v>
      </c>
      <c r="D14" s="4">
        <f t="shared" si="0"/>
        <v>0.58966386486577083</v>
      </c>
      <c r="E14" s="5">
        <f t="shared" si="1"/>
        <v>70759.663783892494</v>
      </c>
      <c r="G14" s="5">
        <f t="shared" si="2"/>
        <v>707124.11284678627</v>
      </c>
      <c r="H14" s="11">
        <f t="shared" si="3"/>
        <v>31820.585078105381</v>
      </c>
      <c r="I14" s="5">
        <f t="shared" si="4"/>
        <v>-120000</v>
      </c>
      <c r="J14" s="5">
        <f t="shared" si="5"/>
        <v>618944.6979248916</v>
      </c>
      <c r="L14" s="5">
        <f t="shared" si="6"/>
        <v>567466.28415860725</v>
      </c>
      <c r="M14" s="5">
        <f t="shared" si="7"/>
        <v>81066.612022658228</v>
      </c>
      <c r="N14" s="5">
        <f t="shared" si="8"/>
        <v>486399.67213594902</v>
      </c>
    </row>
    <row r="15" spans="1:14" x14ac:dyDescent="0.2">
      <c r="B15" s="1">
        <v>13</v>
      </c>
      <c r="C15" s="3">
        <v>120000</v>
      </c>
      <c r="D15" s="4">
        <f t="shared" si="0"/>
        <v>0.56427164101987637</v>
      </c>
      <c r="E15" s="5">
        <f t="shared" si="1"/>
        <v>67712.596922385157</v>
      </c>
      <c r="G15" s="5">
        <f t="shared" si="2"/>
        <v>618944.6979248916</v>
      </c>
      <c r="H15" s="11">
        <f t="shared" si="3"/>
        <v>27852.51140662012</v>
      </c>
      <c r="I15" s="5">
        <f t="shared" si="4"/>
        <v>-120000</v>
      </c>
      <c r="J15" s="5">
        <f t="shared" si="5"/>
        <v>526797.20933151175</v>
      </c>
      <c r="L15" s="5">
        <f t="shared" si="6"/>
        <v>486399.67213594902</v>
      </c>
      <c r="M15" s="5">
        <f t="shared" si="7"/>
        <v>81066.612022658228</v>
      </c>
      <c r="N15" s="5">
        <f t="shared" si="8"/>
        <v>405333.06011329079</v>
      </c>
    </row>
    <row r="16" spans="1:14" x14ac:dyDescent="0.2">
      <c r="B16" s="1">
        <v>14</v>
      </c>
      <c r="C16" s="3">
        <v>120000</v>
      </c>
      <c r="D16" s="4">
        <f t="shared" si="0"/>
        <v>0.53997286221997753</v>
      </c>
      <c r="E16" s="5">
        <f t="shared" si="1"/>
        <v>64796.743466397304</v>
      </c>
      <c r="G16" s="5">
        <f t="shared" si="2"/>
        <v>526797.20933151175</v>
      </c>
      <c r="H16" s="11">
        <f t="shared" si="3"/>
        <v>23705.874419918029</v>
      </c>
      <c r="I16" s="5">
        <f t="shared" si="4"/>
        <v>-120000</v>
      </c>
      <c r="J16" s="5">
        <f t="shared" si="5"/>
        <v>430503.0837514298</v>
      </c>
      <c r="L16" s="5">
        <f t="shared" si="6"/>
        <v>405333.06011329079</v>
      </c>
      <c r="M16" s="5">
        <f t="shared" si="7"/>
        <v>81066.612022658228</v>
      </c>
      <c r="N16" s="5">
        <f t="shared" si="8"/>
        <v>324266.44809063256</v>
      </c>
    </row>
    <row r="17" spans="2:14" x14ac:dyDescent="0.2">
      <c r="B17" s="1">
        <v>15</v>
      </c>
      <c r="C17" s="3">
        <v>120000</v>
      </c>
      <c r="D17" s="4">
        <f t="shared" si="0"/>
        <v>0.51672044231576797</v>
      </c>
      <c r="E17" s="5">
        <f t="shared" si="1"/>
        <v>62006.453077892154</v>
      </c>
      <c r="G17" s="5">
        <f t="shared" si="2"/>
        <v>430503.0837514298</v>
      </c>
      <c r="H17" s="11">
        <f t="shared" si="3"/>
        <v>19372.63876881434</v>
      </c>
      <c r="I17" s="5">
        <f t="shared" si="4"/>
        <v>-120000</v>
      </c>
      <c r="J17" s="5">
        <f t="shared" si="5"/>
        <v>329875.72252024413</v>
      </c>
      <c r="L17" s="5">
        <f t="shared" si="6"/>
        <v>324266.44809063256</v>
      </c>
      <c r="M17" s="5">
        <f t="shared" si="7"/>
        <v>81066.612022658228</v>
      </c>
      <c r="N17" s="5">
        <f t="shared" si="8"/>
        <v>243199.83606797433</v>
      </c>
    </row>
    <row r="18" spans="2:14" x14ac:dyDescent="0.2">
      <c r="B18" s="1">
        <v>16</v>
      </c>
      <c r="C18" s="3">
        <v>120000</v>
      </c>
      <c r="D18" s="4">
        <f t="shared" si="0"/>
        <v>0.49446932279020878</v>
      </c>
      <c r="E18" s="5">
        <f t="shared" si="1"/>
        <v>59336.31873482505</v>
      </c>
      <c r="G18" s="5">
        <f t="shared" si="2"/>
        <v>329875.72252024413</v>
      </c>
      <c r="H18" s="11">
        <f t="shared" si="3"/>
        <v>14844.407513410986</v>
      </c>
      <c r="I18" s="5">
        <f t="shared" si="4"/>
        <v>-120000</v>
      </c>
      <c r="J18" s="5">
        <f t="shared" si="5"/>
        <v>224720.13003365509</v>
      </c>
      <c r="L18" s="5">
        <f t="shared" si="6"/>
        <v>243199.83606797433</v>
      </c>
      <c r="M18" s="5">
        <f t="shared" si="7"/>
        <v>81066.612022658228</v>
      </c>
      <c r="N18" s="5">
        <f t="shared" si="8"/>
        <v>162133.22404531611</v>
      </c>
    </row>
    <row r="19" spans="2:14" x14ac:dyDescent="0.2">
      <c r="B19" s="1">
        <v>17</v>
      </c>
      <c r="C19" s="3">
        <v>120000</v>
      </c>
      <c r="D19" s="4">
        <f t="shared" si="0"/>
        <v>0.47317638544517582</v>
      </c>
      <c r="E19" s="5">
        <f t="shared" si="1"/>
        <v>56781.166253421099</v>
      </c>
      <c r="G19" s="5">
        <f t="shared" si="2"/>
        <v>224720.13003365509</v>
      </c>
      <c r="H19" s="11">
        <f t="shared" si="3"/>
        <v>10112.405851514479</v>
      </c>
      <c r="I19" s="5">
        <f t="shared" si="4"/>
        <v>-120000</v>
      </c>
      <c r="J19" s="5">
        <f t="shared" si="5"/>
        <v>114832.53588516958</v>
      </c>
      <c r="L19" s="5">
        <f t="shared" si="6"/>
        <v>162133.22404531611</v>
      </c>
      <c r="M19" s="5">
        <f t="shared" si="7"/>
        <v>81066.612022658228</v>
      </c>
      <c r="N19" s="5">
        <f t="shared" si="8"/>
        <v>81066.612022657879</v>
      </c>
    </row>
    <row r="20" spans="2:14" x14ac:dyDescent="0.2">
      <c r="B20" s="1">
        <v>18</v>
      </c>
      <c r="C20" s="3">
        <v>120000</v>
      </c>
      <c r="D20" s="4">
        <f t="shared" si="0"/>
        <v>0.45280036884705832</v>
      </c>
      <c r="E20" s="5">
        <f t="shared" si="1"/>
        <v>54336.044261646995</v>
      </c>
      <c r="G20" s="5">
        <f t="shared" si="2"/>
        <v>114832.53588516958</v>
      </c>
      <c r="H20" s="11">
        <f t="shared" si="3"/>
        <v>5167.4641148326309</v>
      </c>
      <c r="I20" s="5">
        <f t="shared" si="4"/>
        <v>-120000</v>
      </c>
      <c r="J20" s="5">
        <f t="shared" si="5"/>
        <v>2.2118911147117615E-9</v>
      </c>
      <c r="L20" s="5">
        <f t="shared" si="6"/>
        <v>81066.612022657879</v>
      </c>
      <c r="M20" s="5">
        <f t="shared" si="7"/>
        <v>81066.612022658228</v>
      </c>
      <c r="N20" s="5">
        <f t="shared" si="8"/>
        <v>-3.4924596548080444E-10</v>
      </c>
    </row>
    <row r="21" spans="2:14" s="6" customFormat="1" ht="12.75" thickBot="1" x14ac:dyDescent="0.25">
      <c r="C21" s="7">
        <f>SUM(C3:C20)</f>
        <v>2160000</v>
      </c>
      <c r="D21" s="8"/>
      <c r="E21" s="7">
        <f>SUM(E3:E20)</f>
        <v>1459199.0164078481</v>
      </c>
    </row>
    <row r="22" spans="2:14" x14ac:dyDescent="0.2">
      <c r="D22" s="13" t="s">
        <v>11</v>
      </c>
      <c r="E22" s="5">
        <v>200000</v>
      </c>
    </row>
    <row r="23" spans="2:14" x14ac:dyDescent="0.2">
      <c r="D23" s="13" t="s">
        <v>12</v>
      </c>
      <c r="E23" s="5">
        <f>E21-E22</f>
        <v>1259199.0164078481</v>
      </c>
    </row>
  </sheetData>
  <mergeCells count="2">
    <mergeCell ref="G1:J1"/>
    <mergeCell ref="L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Rytko</dc:creator>
  <cp:lastModifiedBy>Paweł Tyszer</cp:lastModifiedBy>
  <dcterms:created xsi:type="dcterms:W3CDTF">2017-08-14T09:01:47Z</dcterms:created>
  <dcterms:modified xsi:type="dcterms:W3CDTF">2018-04-04T06:46:16Z</dcterms:modified>
</cp:coreProperties>
</file>